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80" windowHeight="12705" activeTab="4"/>
  </bookViews>
  <sheets>
    <sheet name="=2014" sheetId="1" r:id="rId1"/>
    <sheet name="2015" sheetId="2" r:id="rId2"/>
    <sheet name="2016" sheetId="3" r:id="rId3"/>
    <sheet name="2017" sheetId="4" r:id="rId4"/>
    <sheet name="2018" sheetId="5" r:id="rId5"/>
  </sheets>
  <definedNames/>
  <calcPr fullCalcOnLoad="1"/>
</workbook>
</file>

<file path=xl/sharedStrings.xml><?xml version="1.0" encoding="utf-8"?>
<sst xmlns="http://schemas.openxmlformats.org/spreadsheetml/2006/main" count="127" uniqueCount="35">
  <si>
    <t>Budżet oświaty na rok 2014</t>
  </si>
  <si>
    <t>Wyszczególnienie</t>
  </si>
  <si>
    <t xml:space="preserve"> Szkoły Podstawowe</t>
  </si>
  <si>
    <t>Przedszkola</t>
  </si>
  <si>
    <t>Gimnazja</t>
  </si>
  <si>
    <t>Dowozenie uczniów do szkół</t>
  </si>
  <si>
    <t>Dokształcanie i doskonalenie nauczycieli</t>
  </si>
  <si>
    <t>Stołówki szkolne i przedszkolne</t>
  </si>
  <si>
    <t>Świetlice szkolne</t>
  </si>
  <si>
    <t>Placówki wychowania pozaszkolnego</t>
  </si>
  <si>
    <t>Pomoc materialna dla uczniów</t>
  </si>
  <si>
    <t>Obiekty sportowe "ORLIKI"</t>
  </si>
  <si>
    <t>Razem</t>
  </si>
  <si>
    <t>wydatki bieżące</t>
  </si>
  <si>
    <t>w tym:</t>
  </si>
  <si>
    <t>wydatki jednostek budżetowych</t>
  </si>
  <si>
    <t>wynagrodzenia i składki od nich naliczane</t>
  </si>
  <si>
    <t xml:space="preserve">wydatki związane z realizacją ich  statutowych zadań </t>
  </si>
  <si>
    <t>dotacje na zadania bieżące</t>
  </si>
  <si>
    <t>świadczenia na rzecz osób fizycznych</t>
  </si>
  <si>
    <t>wydatki na programy finansowane z udziałem środków unijnych</t>
  </si>
  <si>
    <t>Budżet oświaty na rok 2015</t>
  </si>
  <si>
    <t>wydatki majątkowe</t>
  </si>
  <si>
    <t>Dowożenie uczniów do szkół</t>
  </si>
  <si>
    <t>Zespoły obsługi ekonomiczno-administracyjnej szkół</t>
  </si>
  <si>
    <t>Budżet oświaty na rok 2016</t>
  </si>
  <si>
    <t>Realizacja zadań wym.stoso-wania specj.organi-zacji nauki dla dzieci w przedszk.</t>
  </si>
  <si>
    <t>Realizacja zadań wym.stosowa-nia specj.organi-zacji nauki dla dzieci i młodz. w szkołach.</t>
  </si>
  <si>
    <t>Budżet oświaty na rok 2017</t>
  </si>
  <si>
    <t>wydatki na programy finansowane z udziałem środków o których mowa w art./ 5 ust.1 pkt. 2 i 3 ustawy o finansacha publicznyc</t>
  </si>
  <si>
    <t>Budżet oświaty na rok 2018</t>
  </si>
  <si>
    <t>Realizacja zadań wym.stosowa-nia specj.organi-zacji nauki dla dzieci i młodz. w gimnazjach</t>
  </si>
  <si>
    <t>Wspólna obsługa jednostek samorządu terytorialnego</t>
  </si>
  <si>
    <t>inwestycje i zakupy inwestycyjne</t>
  </si>
  <si>
    <t>wydatki na programy finansowane z udziałem środków, których mowa w art. 5 ust. 1 pkt 2 i 3 ustawy o finansach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</si>
</sst>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4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5.00390625" style="1" customWidth="1"/>
    <col min="2" max="4" width="11.57421875" style="1" customWidth="1"/>
    <col min="5" max="5" width="9.421875" style="1" customWidth="1"/>
    <col min="6" max="6" width="11.7109375" style="1" customWidth="1"/>
    <col min="7" max="7" width="11.28125" style="1" customWidth="1"/>
    <col min="8" max="8" width="10.140625" style="1" customWidth="1"/>
    <col min="9" max="9" width="10.28125" style="1" customWidth="1"/>
    <col min="10" max="10" width="9.140625" style="1" customWidth="1"/>
    <col min="11" max="11" width="9.7109375" style="1" bestFit="1" customWidth="1"/>
    <col min="12" max="12" width="13.140625" style="1" customWidth="1"/>
    <col min="13" max="16384" width="9.140625" style="1" customWidth="1"/>
  </cols>
  <sheetData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7" customFormat="1" ht="59.2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3" t="s">
        <v>7</v>
      </c>
      <c r="H5" s="3" t="s">
        <v>8</v>
      </c>
      <c r="I5" s="4" t="s">
        <v>9</v>
      </c>
      <c r="J5" s="5" t="s">
        <v>10</v>
      </c>
      <c r="K5" s="6" t="s">
        <v>11</v>
      </c>
      <c r="L5" s="2" t="s">
        <v>12</v>
      </c>
    </row>
    <row r="6" spans="1:12" ht="25.5" customHeight="1">
      <c r="A6" s="8" t="s">
        <v>13</v>
      </c>
      <c r="B6" s="9">
        <v>7163905</v>
      </c>
      <c r="C6" s="9">
        <v>4431324</v>
      </c>
      <c r="D6" s="9">
        <v>4541334.66</v>
      </c>
      <c r="E6" s="9">
        <v>30500</v>
      </c>
      <c r="F6" s="9">
        <v>41007</v>
      </c>
      <c r="G6" s="9">
        <v>1260260</v>
      </c>
      <c r="H6" s="9">
        <v>587497</v>
      </c>
      <c r="I6" s="9">
        <v>156000</v>
      </c>
      <c r="J6" s="9">
        <v>20000</v>
      </c>
      <c r="K6" s="9">
        <v>60000</v>
      </c>
      <c r="L6" s="9">
        <f>SUM(B6:K6)</f>
        <v>18291827.66</v>
      </c>
    </row>
    <row r="7" spans="1:12" ht="12.7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4" customHeight="1">
      <c r="A8" s="10" t="s">
        <v>15</v>
      </c>
      <c r="B8" s="11">
        <v>7139105</v>
      </c>
      <c r="C8" s="11">
        <v>4409424</v>
      </c>
      <c r="D8" s="11">
        <v>4243380</v>
      </c>
      <c r="E8" s="11">
        <v>30500</v>
      </c>
      <c r="F8" s="11">
        <v>41007</v>
      </c>
      <c r="G8" s="11">
        <v>1256860</v>
      </c>
      <c r="H8" s="11">
        <v>587497</v>
      </c>
      <c r="I8" s="11">
        <v>156000</v>
      </c>
      <c r="J8" s="11">
        <v>20000</v>
      </c>
      <c r="K8" s="11">
        <v>60000</v>
      </c>
      <c r="L8" s="11">
        <f>SUM(B8:K8)</f>
        <v>17943773</v>
      </c>
    </row>
    <row r="9" spans="1:12" s="14" customFormat="1" ht="12.7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14" customFormat="1" ht="24">
      <c r="A10" s="15" t="s">
        <v>16</v>
      </c>
      <c r="B10" s="13">
        <v>6280200</v>
      </c>
      <c r="C10" s="13">
        <v>3856400</v>
      </c>
      <c r="D10" s="13">
        <v>3857000</v>
      </c>
      <c r="E10" s="13"/>
      <c r="F10" s="13"/>
      <c r="G10" s="13">
        <v>324800</v>
      </c>
      <c r="H10" s="13">
        <v>559300</v>
      </c>
      <c r="I10" s="13">
        <v>151000</v>
      </c>
      <c r="J10" s="13"/>
      <c r="K10" s="13">
        <v>30760</v>
      </c>
      <c r="L10" s="13">
        <f>SUM(B10:K10)</f>
        <v>15059460</v>
      </c>
    </row>
    <row r="11" spans="1:12" s="14" customFormat="1" ht="36">
      <c r="A11" s="15" t="s">
        <v>17</v>
      </c>
      <c r="B11" s="13">
        <v>858905</v>
      </c>
      <c r="C11" s="13">
        <v>553024</v>
      </c>
      <c r="D11" s="13">
        <v>386380</v>
      </c>
      <c r="E11" s="13">
        <v>30500</v>
      </c>
      <c r="F11" s="13">
        <v>41007</v>
      </c>
      <c r="G11" s="13">
        <v>932060</v>
      </c>
      <c r="H11" s="13">
        <v>28197</v>
      </c>
      <c r="I11" s="13">
        <v>5000</v>
      </c>
      <c r="J11" s="13"/>
      <c r="K11" s="13">
        <v>29240</v>
      </c>
      <c r="L11" s="13">
        <f>SUM(B11:K11)</f>
        <v>2864313</v>
      </c>
    </row>
    <row r="12" spans="1:12" ht="24" customHeight="1">
      <c r="A12" s="16" t="s">
        <v>18</v>
      </c>
      <c r="B12" s="11">
        <v>4000</v>
      </c>
      <c r="C12" s="11">
        <v>15000</v>
      </c>
      <c r="D12" s="11"/>
      <c r="E12" s="11"/>
      <c r="F12" s="11"/>
      <c r="G12" s="11"/>
      <c r="H12" s="11"/>
      <c r="I12" s="11"/>
      <c r="J12" s="11"/>
      <c r="K12" s="11"/>
      <c r="L12" s="11">
        <f>SUM(B12:K12)</f>
        <v>19000</v>
      </c>
    </row>
    <row r="13" spans="1:12" ht="24">
      <c r="A13" s="16" t="s">
        <v>19</v>
      </c>
      <c r="B13" s="11">
        <v>20800</v>
      </c>
      <c r="C13" s="11">
        <v>6900</v>
      </c>
      <c r="D13" s="11">
        <v>17880</v>
      </c>
      <c r="E13" s="11"/>
      <c r="F13" s="11"/>
      <c r="G13" s="11">
        <v>3400</v>
      </c>
      <c r="H13" s="11"/>
      <c r="I13" s="11"/>
      <c r="J13" s="11">
        <v>20000</v>
      </c>
      <c r="K13" s="11"/>
      <c r="L13" s="11">
        <f>SUM(B13:K13)</f>
        <v>68980</v>
      </c>
    </row>
    <row r="14" spans="1:12" ht="24" customHeight="1">
      <c r="A14" s="16" t="s">
        <v>20</v>
      </c>
      <c r="B14" s="11"/>
      <c r="C14" s="11"/>
      <c r="D14" s="11">
        <v>280074.66</v>
      </c>
      <c r="E14" s="11"/>
      <c r="F14" s="11"/>
      <c r="G14" s="11"/>
      <c r="H14" s="11"/>
      <c r="I14" s="11"/>
      <c r="J14" s="11"/>
      <c r="K14" s="11"/>
      <c r="L14" s="11">
        <f>SUM(B14:K14)</f>
        <v>280074.66</v>
      </c>
    </row>
    <row r="17" ht="12.75">
      <c r="A17" s="17">
        <v>41774</v>
      </c>
    </row>
  </sheetData>
  <sheetProtection/>
  <mergeCells count="1">
    <mergeCell ref="A3:L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1.7109375" style="1" customWidth="1"/>
    <col min="2" max="4" width="11.57421875" style="1" customWidth="1"/>
    <col min="5" max="5" width="9.421875" style="1" customWidth="1"/>
    <col min="6" max="6" width="11.57421875" style="1" customWidth="1"/>
    <col min="7" max="7" width="11.7109375" style="1" customWidth="1"/>
    <col min="8" max="8" width="11.28125" style="1" customWidth="1"/>
    <col min="9" max="9" width="10.140625" style="1" customWidth="1"/>
    <col min="10" max="10" width="10.28125" style="1" customWidth="1"/>
    <col min="11" max="11" width="9.140625" style="1" customWidth="1"/>
    <col min="12" max="12" width="9.7109375" style="1" bestFit="1" customWidth="1"/>
    <col min="13" max="13" width="13.140625" style="1" customWidth="1"/>
    <col min="14" max="16384" width="9.140625" style="1" customWidth="1"/>
  </cols>
  <sheetData>
    <row r="3" spans="1:13" ht="12.75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s="7" customFormat="1" ht="74.2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23</v>
      </c>
      <c r="F5" s="4" t="s">
        <v>24</v>
      </c>
      <c r="G5" s="4" t="s">
        <v>6</v>
      </c>
      <c r="H5" s="3" t="s">
        <v>7</v>
      </c>
      <c r="I5" s="3" t="s">
        <v>8</v>
      </c>
      <c r="J5" s="4" t="s">
        <v>9</v>
      </c>
      <c r="K5" s="5" t="s">
        <v>10</v>
      </c>
      <c r="L5" s="6" t="s">
        <v>11</v>
      </c>
      <c r="M5" s="2" t="s">
        <v>12</v>
      </c>
    </row>
    <row r="6" spans="1:13" ht="25.5" customHeight="1">
      <c r="A6" s="8" t="s">
        <v>13</v>
      </c>
      <c r="B6" s="9">
        <v>7312584.6</v>
      </c>
      <c r="C6" s="9">
        <v>4532400</v>
      </c>
      <c r="D6" s="9">
        <v>4386229.13</v>
      </c>
      <c r="E6" s="9">
        <v>27900</v>
      </c>
      <c r="F6" s="9">
        <v>709500</v>
      </c>
      <c r="G6" s="9">
        <v>40800</v>
      </c>
      <c r="H6" s="9">
        <v>1248212</v>
      </c>
      <c r="I6" s="9">
        <v>595200</v>
      </c>
      <c r="J6" s="9">
        <v>162500</v>
      </c>
      <c r="K6" s="9">
        <v>16000</v>
      </c>
      <c r="L6" s="9">
        <v>66000</v>
      </c>
      <c r="M6" s="9">
        <f>SUM(B6:L6)</f>
        <v>19097325.73</v>
      </c>
    </row>
    <row r="7" spans="1:13" ht="12.7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4" customHeight="1">
      <c r="A8" s="16" t="s">
        <v>15</v>
      </c>
      <c r="B8" s="11">
        <v>7211800</v>
      </c>
      <c r="C8" s="11">
        <v>4470550</v>
      </c>
      <c r="D8" s="11">
        <v>4268800</v>
      </c>
      <c r="E8" s="11">
        <v>27900</v>
      </c>
      <c r="F8" s="11">
        <v>709200</v>
      </c>
      <c r="G8" s="11">
        <v>40800</v>
      </c>
      <c r="H8" s="11">
        <v>1244962</v>
      </c>
      <c r="I8" s="11">
        <v>595200</v>
      </c>
      <c r="J8" s="11">
        <v>162500</v>
      </c>
      <c r="K8" s="11">
        <v>16000</v>
      </c>
      <c r="L8" s="11">
        <v>66000</v>
      </c>
      <c r="M8" s="11">
        <f>SUM(B8:L8)</f>
        <v>18813712</v>
      </c>
    </row>
    <row r="9" spans="1:13" s="14" customFormat="1" ht="12.7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4" customFormat="1" ht="24">
      <c r="A10" s="15" t="s">
        <v>16</v>
      </c>
      <c r="B10" s="13">
        <v>6360000</v>
      </c>
      <c r="C10" s="13">
        <v>3921000</v>
      </c>
      <c r="D10" s="13">
        <v>3887000</v>
      </c>
      <c r="E10" s="13"/>
      <c r="F10" s="13">
        <v>657000</v>
      </c>
      <c r="G10" s="13"/>
      <c r="H10" s="13">
        <v>338000</v>
      </c>
      <c r="I10" s="13">
        <v>566000</v>
      </c>
      <c r="J10" s="13">
        <v>150000</v>
      </c>
      <c r="K10" s="13"/>
      <c r="L10" s="13">
        <v>38260</v>
      </c>
      <c r="M10" s="13">
        <f aca="true" t="shared" si="0" ref="M10:M15">SUM(B10:L10)</f>
        <v>15917260</v>
      </c>
    </row>
    <row r="11" spans="1:13" s="14" customFormat="1" ht="36">
      <c r="A11" s="15" t="s">
        <v>17</v>
      </c>
      <c r="B11" s="13">
        <v>851800</v>
      </c>
      <c r="C11" s="13">
        <v>549550</v>
      </c>
      <c r="D11" s="13">
        <v>381800</v>
      </c>
      <c r="E11" s="13">
        <v>27900</v>
      </c>
      <c r="F11" s="13">
        <v>52200</v>
      </c>
      <c r="G11" s="13">
        <v>40800</v>
      </c>
      <c r="H11" s="13">
        <v>906962</v>
      </c>
      <c r="I11" s="13">
        <v>29200</v>
      </c>
      <c r="J11" s="13">
        <v>12500</v>
      </c>
      <c r="K11" s="13"/>
      <c r="L11" s="13">
        <v>27740</v>
      </c>
      <c r="M11" s="13">
        <f t="shared" si="0"/>
        <v>2880452</v>
      </c>
    </row>
    <row r="12" spans="1:13" ht="24" customHeight="1">
      <c r="A12" s="16" t="s">
        <v>18</v>
      </c>
      <c r="B12" s="11">
        <v>3200</v>
      </c>
      <c r="C12" s="11">
        <v>55000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f t="shared" si="0"/>
        <v>58200</v>
      </c>
    </row>
    <row r="13" spans="1:13" ht="24">
      <c r="A13" s="16" t="s">
        <v>19</v>
      </c>
      <c r="B13" s="11">
        <v>21350</v>
      </c>
      <c r="C13" s="11">
        <v>6850</v>
      </c>
      <c r="D13" s="11">
        <v>21480</v>
      </c>
      <c r="E13" s="11"/>
      <c r="F13" s="11">
        <v>300</v>
      </c>
      <c r="G13" s="11"/>
      <c r="H13" s="11">
        <v>3250</v>
      </c>
      <c r="I13" s="11"/>
      <c r="J13" s="11"/>
      <c r="K13" s="11">
        <v>16000</v>
      </c>
      <c r="L13" s="11"/>
      <c r="M13" s="11">
        <f t="shared" si="0"/>
        <v>69230</v>
      </c>
    </row>
    <row r="14" spans="1:13" ht="37.5" customHeight="1">
      <c r="A14" s="16" t="s">
        <v>20</v>
      </c>
      <c r="B14" s="11">
        <v>76234.6</v>
      </c>
      <c r="C14" s="11"/>
      <c r="D14" s="11">
        <v>95949.13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172183.73</v>
      </c>
    </row>
    <row r="15" spans="1:13" ht="24" customHeight="1">
      <c r="A15" s="18" t="s">
        <v>22</v>
      </c>
      <c r="B15" s="19"/>
      <c r="C15" s="19"/>
      <c r="D15" s="19"/>
      <c r="E15" s="19"/>
      <c r="F15" s="19">
        <v>45000</v>
      </c>
      <c r="G15" s="19"/>
      <c r="H15" s="19"/>
      <c r="I15" s="19"/>
      <c r="J15" s="19"/>
      <c r="K15" s="19"/>
      <c r="L15" s="19"/>
      <c r="M15" s="19">
        <f t="shared" si="0"/>
        <v>45000</v>
      </c>
    </row>
    <row r="17" ht="12.75">
      <c r="A17" s="17">
        <v>42067</v>
      </c>
    </row>
  </sheetData>
  <sheetProtection/>
  <mergeCells count="1">
    <mergeCell ref="A3:M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1.7109375" style="1" customWidth="1"/>
    <col min="2" max="4" width="11.57421875" style="1" customWidth="1"/>
    <col min="5" max="5" width="9.421875" style="1" customWidth="1"/>
    <col min="6" max="6" width="11.57421875" style="1" customWidth="1"/>
    <col min="7" max="7" width="11.7109375" style="1" customWidth="1"/>
    <col min="8" max="8" width="11.28125" style="1" customWidth="1"/>
    <col min="9" max="9" width="10.140625" style="1" customWidth="1"/>
    <col min="10" max="10" width="10.28125" style="1" customWidth="1"/>
    <col min="11" max="11" width="9.140625" style="1" customWidth="1"/>
    <col min="12" max="12" width="9.421875" style="1" bestFit="1" customWidth="1"/>
    <col min="13" max="13" width="11.00390625" style="1" customWidth="1"/>
    <col min="14" max="14" width="9.7109375" style="1" bestFit="1" customWidth="1"/>
    <col min="15" max="15" width="13.140625" style="1" customWidth="1"/>
    <col min="16" max="16384" width="9.140625" style="1" customWidth="1"/>
  </cols>
  <sheetData>
    <row r="3" spans="1:15" ht="12.7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5" spans="1:15" s="7" customFormat="1" ht="89.2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23</v>
      </c>
      <c r="F5" s="4" t="s">
        <v>24</v>
      </c>
      <c r="G5" s="4" t="s">
        <v>6</v>
      </c>
      <c r="H5" s="3" t="s">
        <v>7</v>
      </c>
      <c r="I5" s="3" t="s">
        <v>8</v>
      </c>
      <c r="J5" s="4" t="s">
        <v>9</v>
      </c>
      <c r="K5" s="5" t="s">
        <v>10</v>
      </c>
      <c r="L5" s="20" t="s">
        <v>26</v>
      </c>
      <c r="M5" s="20" t="s">
        <v>27</v>
      </c>
      <c r="N5" s="6" t="s">
        <v>11</v>
      </c>
      <c r="O5" s="2" t="s">
        <v>12</v>
      </c>
    </row>
    <row r="6" spans="1:15" ht="25.5" customHeight="1">
      <c r="A6" s="8" t="s">
        <v>13</v>
      </c>
      <c r="B6" s="9">
        <f>SUM(B8+B12+B13)</f>
        <v>6677910</v>
      </c>
      <c r="C6" s="9">
        <f>SUM(C8+C12+C13)</f>
        <v>4611030.81</v>
      </c>
      <c r="D6" s="9">
        <f>SUM(D8+D13)</f>
        <v>4057621</v>
      </c>
      <c r="E6" s="9">
        <v>33400</v>
      </c>
      <c r="F6" s="9">
        <f>SUM(F8+F13)</f>
        <v>696100</v>
      </c>
      <c r="G6" s="9">
        <v>43145.5</v>
      </c>
      <c r="H6" s="9">
        <f>SUM(H8+H13)</f>
        <v>1397354</v>
      </c>
      <c r="I6" s="9">
        <f>SUM(I8)</f>
        <v>602894</v>
      </c>
      <c r="J6" s="9">
        <v>168200</v>
      </c>
      <c r="K6" s="9">
        <v>20000</v>
      </c>
      <c r="L6" s="9">
        <v>51500</v>
      </c>
      <c r="M6" s="9">
        <v>849200</v>
      </c>
      <c r="N6" s="9">
        <v>76120</v>
      </c>
      <c r="O6" s="9">
        <f>SUM(B6:N6)</f>
        <v>19284475.31</v>
      </c>
    </row>
    <row r="7" spans="1:15" ht="12.7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4" customHeight="1">
      <c r="A8" s="16" t="s">
        <v>15</v>
      </c>
      <c r="B8" s="11">
        <v>6652110</v>
      </c>
      <c r="C8" s="11">
        <v>4554850.81</v>
      </c>
      <c r="D8" s="11">
        <v>4035621</v>
      </c>
      <c r="E8" s="11">
        <v>33400</v>
      </c>
      <c r="F8" s="11">
        <v>695600</v>
      </c>
      <c r="G8" s="11">
        <v>43145.5</v>
      </c>
      <c r="H8" s="11">
        <v>1393614</v>
      </c>
      <c r="I8" s="11">
        <v>602894</v>
      </c>
      <c r="J8" s="11">
        <v>168200</v>
      </c>
      <c r="K8" s="11"/>
      <c r="L8" s="11">
        <v>51500</v>
      </c>
      <c r="M8" s="11">
        <v>849200</v>
      </c>
      <c r="N8" s="11">
        <v>76120</v>
      </c>
      <c r="O8" s="11">
        <f>SUM(B8:N8)</f>
        <v>19156255.31</v>
      </c>
    </row>
    <row r="9" spans="1:15" s="14" customFormat="1" ht="12.7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24">
      <c r="A10" s="15" t="s">
        <v>16</v>
      </c>
      <c r="B10" s="13">
        <v>5777000</v>
      </c>
      <c r="C10" s="13">
        <v>4008300</v>
      </c>
      <c r="D10" s="13">
        <v>3648000</v>
      </c>
      <c r="E10" s="13"/>
      <c r="F10" s="13">
        <v>642500</v>
      </c>
      <c r="G10" s="13"/>
      <c r="H10" s="13">
        <v>374900</v>
      </c>
      <c r="I10" s="13">
        <v>567300</v>
      </c>
      <c r="J10" s="13">
        <v>155600</v>
      </c>
      <c r="K10" s="13"/>
      <c r="L10" s="13">
        <v>51500</v>
      </c>
      <c r="M10" s="13">
        <v>849200</v>
      </c>
      <c r="N10" s="13">
        <v>49184</v>
      </c>
      <c r="O10" s="13">
        <f>SUM(B10:N10)</f>
        <v>16123484</v>
      </c>
    </row>
    <row r="11" spans="1:15" s="14" customFormat="1" ht="36">
      <c r="A11" s="15" t="s">
        <v>17</v>
      </c>
      <c r="B11" s="13">
        <v>875110</v>
      </c>
      <c r="C11" s="13">
        <v>546550.81</v>
      </c>
      <c r="D11" s="13">
        <v>387621</v>
      </c>
      <c r="E11" s="13">
        <v>33400</v>
      </c>
      <c r="F11" s="13">
        <v>53100</v>
      </c>
      <c r="G11" s="13">
        <v>43145.5</v>
      </c>
      <c r="H11" s="13">
        <v>1018714</v>
      </c>
      <c r="I11" s="13">
        <v>35594</v>
      </c>
      <c r="J11" s="13">
        <v>12600</v>
      </c>
      <c r="K11" s="13"/>
      <c r="L11" s="13"/>
      <c r="M11" s="13"/>
      <c r="N11" s="13">
        <v>26936</v>
      </c>
      <c r="O11" s="13">
        <f>SUM(B11:N11)</f>
        <v>3032771.31</v>
      </c>
    </row>
    <row r="12" spans="1:15" ht="24" customHeight="1">
      <c r="A12" s="16" t="s">
        <v>18</v>
      </c>
      <c r="B12" s="11">
        <v>3400</v>
      </c>
      <c r="C12" s="11">
        <v>48000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SUM(B12:N12)</f>
        <v>51400</v>
      </c>
    </row>
    <row r="13" spans="1:15" ht="24">
      <c r="A13" s="16" t="s">
        <v>19</v>
      </c>
      <c r="B13" s="11">
        <v>22400</v>
      </c>
      <c r="C13" s="11">
        <v>8180</v>
      </c>
      <c r="D13" s="11">
        <v>22000</v>
      </c>
      <c r="E13" s="11"/>
      <c r="F13" s="11">
        <v>500</v>
      </c>
      <c r="G13" s="11"/>
      <c r="H13" s="11">
        <v>3740</v>
      </c>
      <c r="I13" s="11"/>
      <c r="J13" s="11"/>
      <c r="K13" s="11">
        <v>20000</v>
      </c>
      <c r="L13" s="11"/>
      <c r="M13" s="11"/>
      <c r="N13" s="11"/>
      <c r="O13" s="11">
        <f>SUM(B13:N13)</f>
        <v>76820</v>
      </c>
    </row>
    <row r="15" ht="12.75">
      <c r="A15" s="17">
        <v>42416</v>
      </c>
    </row>
  </sheetData>
  <sheetProtection/>
  <mergeCells count="1">
    <mergeCell ref="A3:O3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0.140625" style="1" customWidth="1"/>
    <col min="2" max="4" width="11.57421875" style="1" customWidth="1"/>
    <col min="5" max="5" width="9.421875" style="1" customWidth="1"/>
    <col min="6" max="6" width="11.57421875" style="1" customWidth="1"/>
    <col min="7" max="7" width="13.00390625" style="1" customWidth="1"/>
    <col min="8" max="8" width="11.28125" style="1" customWidth="1"/>
    <col min="9" max="9" width="10.140625" style="1" customWidth="1"/>
    <col min="10" max="10" width="10.28125" style="1" customWidth="1"/>
    <col min="11" max="11" width="9.140625" style="1" customWidth="1"/>
    <col min="12" max="12" width="9.421875" style="1" bestFit="1" customWidth="1"/>
    <col min="13" max="13" width="11.00390625" style="1" customWidth="1"/>
    <col min="14" max="14" width="9.7109375" style="1" bestFit="1" customWidth="1"/>
    <col min="15" max="15" width="12.57421875" style="1" customWidth="1"/>
    <col min="16" max="16384" width="9.140625" style="1" customWidth="1"/>
  </cols>
  <sheetData>
    <row r="3" spans="1:15" ht="12.7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5" spans="1:15" s="7" customFormat="1" ht="89.2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23</v>
      </c>
      <c r="F5" s="4" t="s">
        <v>32</v>
      </c>
      <c r="G5" s="4" t="s">
        <v>6</v>
      </c>
      <c r="H5" s="3" t="s">
        <v>7</v>
      </c>
      <c r="I5" s="3" t="s">
        <v>8</v>
      </c>
      <c r="J5" s="4" t="s">
        <v>9</v>
      </c>
      <c r="K5" s="5" t="s">
        <v>10</v>
      </c>
      <c r="L5" s="20" t="s">
        <v>26</v>
      </c>
      <c r="M5" s="20" t="s">
        <v>27</v>
      </c>
      <c r="N5" s="6" t="s">
        <v>11</v>
      </c>
      <c r="O5" s="2" t="s">
        <v>12</v>
      </c>
    </row>
    <row r="6" spans="1:15" ht="25.5" customHeight="1">
      <c r="A6" s="8" t="s">
        <v>13</v>
      </c>
      <c r="B6" s="9">
        <f>SUM(B8+B12+B13+B14)</f>
        <v>6909315</v>
      </c>
      <c r="C6" s="9">
        <f aca="true" t="shared" si="0" ref="C6:N6">SUM(C8+C12+C13+C14)</f>
        <v>4971355.0600000005</v>
      </c>
      <c r="D6" s="9">
        <f t="shared" si="0"/>
        <v>3995667.5</v>
      </c>
      <c r="E6" s="9">
        <f t="shared" si="0"/>
        <v>28000</v>
      </c>
      <c r="F6" s="9">
        <f t="shared" si="0"/>
        <v>781692</v>
      </c>
      <c r="G6" s="9">
        <f t="shared" si="0"/>
        <v>42314.78</v>
      </c>
      <c r="H6" s="9">
        <f t="shared" si="0"/>
        <v>1482006</v>
      </c>
      <c r="I6" s="9">
        <f t="shared" si="0"/>
        <v>624217</v>
      </c>
      <c r="J6" s="9">
        <f t="shared" si="0"/>
        <v>180000</v>
      </c>
      <c r="K6" s="9">
        <f t="shared" si="0"/>
        <v>10000</v>
      </c>
      <c r="L6" s="9">
        <f t="shared" si="0"/>
        <v>44000</v>
      </c>
      <c r="M6" s="9">
        <f t="shared" si="0"/>
        <v>838983</v>
      </c>
      <c r="N6" s="9">
        <f t="shared" si="0"/>
        <v>693597</v>
      </c>
      <c r="O6" s="9">
        <f>SUM(B6:N6)</f>
        <v>20601147.34</v>
      </c>
    </row>
    <row r="7" spans="1:15" ht="12.7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4" customHeight="1">
      <c r="A8" s="16" t="s">
        <v>15</v>
      </c>
      <c r="B8" s="11">
        <f>SUM(B10+B11)</f>
        <v>6779645</v>
      </c>
      <c r="C8" s="11">
        <f aca="true" t="shared" si="1" ref="C8:N8">SUM(C10+C11)</f>
        <v>4874375.0600000005</v>
      </c>
      <c r="D8" s="11">
        <f t="shared" si="1"/>
        <v>3883755</v>
      </c>
      <c r="E8" s="11">
        <f t="shared" si="1"/>
        <v>28000</v>
      </c>
      <c r="F8" s="11">
        <f t="shared" si="1"/>
        <v>780892</v>
      </c>
      <c r="G8" s="11">
        <f t="shared" si="1"/>
        <v>42314.78</v>
      </c>
      <c r="H8" s="11">
        <f t="shared" si="1"/>
        <v>1478556</v>
      </c>
      <c r="I8" s="11">
        <f t="shared" si="1"/>
        <v>624217</v>
      </c>
      <c r="J8" s="11">
        <f t="shared" si="1"/>
        <v>180000</v>
      </c>
      <c r="K8" s="11">
        <f t="shared" si="1"/>
        <v>0</v>
      </c>
      <c r="L8" s="11">
        <f t="shared" si="1"/>
        <v>44000</v>
      </c>
      <c r="M8" s="11">
        <f t="shared" si="1"/>
        <v>838983</v>
      </c>
      <c r="N8" s="11">
        <f t="shared" si="1"/>
        <v>91967</v>
      </c>
      <c r="O8" s="11">
        <f>SUM(B8:N8)</f>
        <v>19646704.84</v>
      </c>
    </row>
    <row r="9" spans="1:15" s="14" customFormat="1" ht="12.7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36">
      <c r="A10" s="15" t="s">
        <v>16</v>
      </c>
      <c r="B10" s="13">
        <v>5904914</v>
      </c>
      <c r="C10" s="13">
        <v>4316915</v>
      </c>
      <c r="D10" s="13">
        <v>3510388</v>
      </c>
      <c r="E10" s="13"/>
      <c r="F10" s="13">
        <v>726699</v>
      </c>
      <c r="G10" s="13"/>
      <c r="H10" s="13">
        <v>385342</v>
      </c>
      <c r="I10" s="13">
        <v>593000</v>
      </c>
      <c r="J10" s="13">
        <v>163000</v>
      </c>
      <c r="K10" s="13"/>
      <c r="L10" s="13">
        <v>44000</v>
      </c>
      <c r="M10" s="13">
        <v>838983</v>
      </c>
      <c r="N10" s="13">
        <v>62743</v>
      </c>
      <c r="O10" s="13">
        <f aca="true" t="shared" si="2" ref="O10:O15">SUM(B10:N10)</f>
        <v>16545984</v>
      </c>
    </row>
    <row r="11" spans="1:15" s="14" customFormat="1" ht="36">
      <c r="A11" s="15" t="s">
        <v>17</v>
      </c>
      <c r="B11" s="13">
        <v>874731</v>
      </c>
      <c r="C11" s="13">
        <v>557460.06</v>
      </c>
      <c r="D11" s="13">
        <v>373367</v>
      </c>
      <c r="E11" s="13">
        <v>28000</v>
      </c>
      <c r="F11" s="13">
        <v>54193</v>
      </c>
      <c r="G11" s="13">
        <v>42314.78</v>
      </c>
      <c r="H11" s="13">
        <v>1093214</v>
      </c>
      <c r="I11" s="13">
        <v>31217</v>
      </c>
      <c r="J11" s="13">
        <v>17000</v>
      </c>
      <c r="K11" s="13"/>
      <c r="L11" s="13"/>
      <c r="M11" s="13"/>
      <c r="N11" s="13">
        <v>29224</v>
      </c>
      <c r="O11" s="13">
        <f t="shared" si="2"/>
        <v>3100720.84</v>
      </c>
    </row>
    <row r="12" spans="1:15" ht="24" customHeight="1">
      <c r="A12" s="16" t="s">
        <v>18</v>
      </c>
      <c r="B12" s="11">
        <v>4000</v>
      </c>
      <c r="C12" s="11">
        <v>90000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601630</v>
      </c>
      <c r="O12" s="11">
        <f t="shared" si="2"/>
        <v>695630</v>
      </c>
    </row>
    <row r="13" spans="1:15" ht="24">
      <c r="A13" s="16" t="s">
        <v>19</v>
      </c>
      <c r="B13" s="11">
        <v>23160</v>
      </c>
      <c r="C13" s="11">
        <v>6980</v>
      </c>
      <c r="D13" s="11">
        <v>23270</v>
      </c>
      <c r="E13" s="11"/>
      <c r="F13" s="11">
        <v>800</v>
      </c>
      <c r="G13" s="11"/>
      <c r="H13" s="11">
        <v>3450</v>
      </c>
      <c r="I13" s="11"/>
      <c r="J13" s="11"/>
      <c r="K13" s="11">
        <v>10000</v>
      </c>
      <c r="L13" s="11"/>
      <c r="M13" s="11"/>
      <c r="N13" s="11"/>
      <c r="O13" s="11">
        <f t="shared" si="2"/>
        <v>67660</v>
      </c>
    </row>
    <row r="14" spans="1:15" ht="72">
      <c r="A14" s="16" t="s">
        <v>29</v>
      </c>
      <c r="B14" s="11">
        <v>102510</v>
      </c>
      <c r="C14" s="11"/>
      <c r="D14" s="11">
        <v>88642.5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2"/>
        <v>191152.5</v>
      </c>
    </row>
    <row r="15" spans="1:15" ht="12.75">
      <c r="A15" s="8" t="s">
        <v>22</v>
      </c>
      <c r="B15" s="9">
        <v>6537497.19</v>
      </c>
      <c r="C15" s="9">
        <v>75000</v>
      </c>
      <c r="D15" s="9">
        <v>186123.42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2"/>
        <v>6798620.61</v>
      </c>
    </row>
    <row r="16" ht="12.75">
      <c r="A16" s="17">
        <v>42755</v>
      </c>
    </row>
  </sheetData>
  <sheetProtection/>
  <mergeCells count="1">
    <mergeCell ref="A3:O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0.140625" style="1" customWidth="1"/>
    <col min="2" max="2" width="12.421875" style="1" customWidth="1"/>
    <col min="3" max="4" width="11.57421875" style="1" customWidth="1"/>
    <col min="5" max="5" width="9.421875" style="1" customWidth="1"/>
    <col min="6" max="6" width="11.57421875" style="1" customWidth="1"/>
    <col min="7" max="7" width="13.00390625" style="1" customWidth="1"/>
    <col min="8" max="8" width="11.28125" style="1" customWidth="1"/>
    <col min="9" max="9" width="10.140625" style="1" customWidth="1"/>
    <col min="10" max="10" width="10.28125" style="1" customWidth="1"/>
    <col min="11" max="11" width="9.140625" style="1" customWidth="1"/>
    <col min="12" max="12" width="9.421875" style="1" bestFit="1" customWidth="1"/>
    <col min="13" max="14" width="11.00390625" style="1" customWidth="1"/>
    <col min="15" max="15" width="9.7109375" style="1" bestFit="1" customWidth="1"/>
    <col min="16" max="16" width="12.57421875" style="1" customWidth="1"/>
    <col min="17" max="16384" width="9.140625" style="1" customWidth="1"/>
  </cols>
  <sheetData>
    <row r="3" spans="1:16" ht="12.75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s="7" customFormat="1" ht="89.2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23</v>
      </c>
      <c r="F5" s="4" t="s">
        <v>32</v>
      </c>
      <c r="G5" s="4" t="s">
        <v>6</v>
      </c>
      <c r="H5" s="3" t="s">
        <v>7</v>
      </c>
      <c r="I5" s="3" t="s">
        <v>8</v>
      </c>
      <c r="J5" s="4" t="s">
        <v>9</v>
      </c>
      <c r="K5" s="5" t="s">
        <v>10</v>
      </c>
      <c r="L5" s="20" t="s">
        <v>26</v>
      </c>
      <c r="M5" s="20" t="s">
        <v>27</v>
      </c>
      <c r="N5" s="20" t="s">
        <v>31</v>
      </c>
      <c r="O5" s="6" t="s">
        <v>11</v>
      </c>
      <c r="P5" s="2" t="s">
        <v>12</v>
      </c>
    </row>
    <row r="6" spans="1:16" ht="25.5" customHeight="1">
      <c r="A6" s="8" t="s">
        <v>13</v>
      </c>
      <c r="B6" s="9">
        <f>SUM(B8+B12+B13+B14)</f>
        <v>10117009.5</v>
      </c>
      <c r="C6" s="9">
        <f aca="true" t="shared" si="0" ref="C6:O6">SUM(C8+C12+C13+C14)</f>
        <v>5949768.67</v>
      </c>
      <c r="D6" s="9">
        <f t="shared" si="0"/>
        <v>2403348.75</v>
      </c>
      <c r="E6" s="9">
        <f t="shared" si="0"/>
        <v>28800</v>
      </c>
      <c r="F6" s="9">
        <f t="shared" si="0"/>
        <v>886829.15</v>
      </c>
      <c r="G6" s="9">
        <f t="shared" si="0"/>
        <v>47202.99</v>
      </c>
      <c r="H6" s="9">
        <f t="shared" si="0"/>
        <v>1580219.25</v>
      </c>
      <c r="I6" s="9">
        <f t="shared" si="0"/>
        <v>855923</v>
      </c>
      <c r="J6" s="9">
        <f t="shared" si="0"/>
        <v>182150</v>
      </c>
      <c r="K6" s="9">
        <f t="shared" si="0"/>
        <v>30000</v>
      </c>
      <c r="L6" s="9">
        <f t="shared" si="0"/>
        <v>92769.42</v>
      </c>
      <c r="M6" s="9">
        <f>SUM(M8+M12+M13+M14)</f>
        <v>729904</v>
      </c>
      <c r="N6" s="9">
        <f t="shared" si="0"/>
        <v>174964</v>
      </c>
      <c r="O6" s="9">
        <f t="shared" si="0"/>
        <v>722914</v>
      </c>
      <c r="P6" s="9">
        <f>SUM(B6:O6)</f>
        <v>23801802.73</v>
      </c>
    </row>
    <row r="7" spans="1:16" ht="12.7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4" customHeight="1">
      <c r="A8" s="16" t="s">
        <v>15</v>
      </c>
      <c r="B8" s="11">
        <f>SUM(B10+B11)</f>
        <v>10002710</v>
      </c>
      <c r="C8" s="11">
        <f aca="true" t="shared" si="1" ref="C8:O8">SUM(C10+C11)</f>
        <v>5940288.67</v>
      </c>
      <c r="D8" s="11">
        <f t="shared" si="1"/>
        <v>2307960</v>
      </c>
      <c r="E8" s="11">
        <f t="shared" si="1"/>
        <v>28800</v>
      </c>
      <c r="F8" s="11">
        <f t="shared" si="1"/>
        <v>886029.15</v>
      </c>
      <c r="G8" s="11">
        <f t="shared" si="1"/>
        <v>47202.99</v>
      </c>
      <c r="H8" s="11">
        <f t="shared" si="1"/>
        <v>1576339.25</v>
      </c>
      <c r="I8" s="11">
        <f t="shared" si="1"/>
        <v>855923</v>
      </c>
      <c r="J8" s="11">
        <f t="shared" si="1"/>
        <v>182150</v>
      </c>
      <c r="K8" s="11">
        <f t="shared" si="1"/>
        <v>0</v>
      </c>
      <c r="L8" s="11">
        <f t="shared" si="1"/>
        <v>92769.42</v>
      </c>
      <c r="M8" s="11">
        <f>SUM(M10+M11)</f>
        <v>729904</v>
      </c>
      <c r="N8" s="11">
        <f t="shared" si="1"/>
        <v>174964</v>
      </c>
      <c r="O8" s="11">
        <f t="shared" si="1"/>
        <v>92914</v>
      </c>
      <c r="P8" s="11">
        <f>SUM(B8:O8)</f>
        <v>22917954.48</v>
      </c>
    </row>
    <row r="9" spans="1:16" s="14" customFormat="1" ht="12.7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14" customFormat="1" ht="36">
      <c r="A10" s="15" t="s">
        <v>16</v>
      </c>
      <c r="B10" s="13">
        <v>8694709</v>
      </c>
      <c r="C10" s="13">
        <v>5210200.7</v>
      </c>
      <c r="D10" s="13">
        <v>2059408</v>
      </c>
      <c r="E10" s="13"/>
      <c r="F10" s="13">
        <v>824822</v>
      </c>
      <c r="G10" s="13"/>
      <c r="H10" s="13">
        <v>403000</v>
      </c>
      <c r="I10" s="13">
        <v>818450</v>
      </c>
      <c r="J10" s="13">
        <v>165150</v>
      </c>
      <c r="K10" s="13"/>
      <c r="L10" s="13">
        <v>92769.42</v>
      </c>
      <c r="M10" s="13">
        <v>729904</v>
      </c>
      <c r="N10" s="13">
        <v>174964</v>
      </c>
      <c r="O10" s="13">
        <v>63594</v>
      </c>
      <c r="P10" s="13">
        <f aca="true" t="shared" si="2" ref="P10:P15">SUM(B10:O10)</f>
        <v>19236971.12</v>
      </c>
    </row>
    <row r="11" spans="1:16" s="14" customFormat="1" ht="36">
      <c r="A11" s="15" t="s">
        <v>17</v>
      </c>
      <c r="B11" s="13">
        <v>1308001</v>
      </c>
      <c r="C11" s="13">
        <v>730087.97</v>
      </c>
      <c r="D11" s="13">
        <v>248552</v>
      </c>
      <c r="E11" s="13">
        <v>28800</v>
      </c>
      <c r="F11" s="13">
        <v>61207.15</v>
      </c>
      <c r="G11" s="13">
        <v>47202.99</v>
      </c>
      <c r="H11" s="13">
        <v>1173339.25</v>
      </c>
      <c r="I11" s="13">
        <v>37473</v>
      </c>
      <c r="J11" s="13">
        <v>17000</v>
      </c>
      <c r="K11" s="13"/>
      <c r="L11" s="13"/>
      <c r="M11" s="13"/>
      <c r="N11" s="13"/>
      <c r="O11" s="13">
        <v>29320</v>
      </c>
      <c r="P11" s="13">
        <f t="shared" si="2"/>
        <v>3680983.36</v>
      </c>
    </row>
    <row r="12" spans="1:16" ht="24" customHeight="1">
      <c r="A12" s="16" t="s">
        <v>18</v>
      </c>
      <c r="B12" s="11">
        <v>4000</v>
      </c>
      <c r="C12" s="11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630000</v>
      </c>
      <c r="P12" s="11">
        <f t="shared" si="2"/>
        <v>634000</v>
      </c>
    </row>
    <row r="13" spans="1:16" ht="24">
      <c r="A13" s="16" t="s">
        <v>19</v>
      </c>
      <c r="B13" s="11">
        <v>51842</v>
      </c>
      <c r="C13" s="11">
        <v>9480</v>
      </c>
      <c r="D13" s="11">
        <v>24488</v>
      </c>
      <c r="E13" s="11"/>
      <c r="F13" s="11">
        <v>800</v>
      </c>
      <c r="G13" s="11"/>
      <c r="H13" s="11">
        <v>3880</v>
      </c>
      <c r="I13" s="11"/>
      <c r="J13" s="11"/>
      <c r="K13" s="11">
        <v>30000</v>
      </c>
      <c r="L13" s="11"/>
      <c r="M13" s="11"/>
      <c r="N13" s="11"/>
      <c r="O13" s="11"/>
      <c r="P13" s="11">
        <f t="shared" si="2"/>
        <v>120490</v>
      </c>
    </row>
    <row r="14" spans="1:16" ht="72">
      <c r="A14" s="16" t="s">
        <v>29</v>
      </c>
      <c r="B14" s="11">
        <v>58457.5</v>
      </c>
      <c r="C14" s="11"/>
      <c r="D14" s="11">
        <v>70900.75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2"/>
        <v>129358.25</v>
      </c>
    </row>
    <row r="15" spans="1:16" ht="12.75">
      <c r="A15" s="8" t="s">
        <v>22</v>
      </c>
      <c r="B15" s="9">
        <f>B17</f>
        <v>2093981.56</v>
      </c>
      <c r="C15" s="9">
        <f>C17</f>
        <v>2516552.95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O17</f>
        <v>121000</v>
      </c>
      <c r="P15" s="9">
        <f t="shared" si="2"/>
        <v>4731534.51</v>
      </c>
    </row>
    <row r="16" spans="1:16" ht="12.75">
      <c r="A16" s="10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>
      <c r="A17" s="16" t="s">
        <v>33</v>
      </c>
      <c r="B17" s="11">
        <v>2093981.56</v>
      </c>
      <c r="C17" s="11">
        <v>2516552.95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v>121000</v>
      </c>
      <c r="P17" s="11">
        <f>SUM(B17:O17)</f>
        <v>4731534.51</v>
      </c>
    </row>
    <row r="18" spans="1:16" ht="12.75">
      <c r="A18" s="16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89.25">
      <c r="A19" s="21" t="s">
        <v>34</v>
      </c>
      <c r="B19" s="11">
        <v>1876981.56</v>
      </c>
      <c r="C19" s="11">
        <v>2376552.95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f>SUM(B19:O19)</f>
        <v>4253534.51</v>
      </c>
    </row>
    <row r="20" ht="12.75">
      <c r="A20" s="17">
        <v>43118</v>
      </c>
    </row>
  </sheetData>
  <sheetProtection/>
  <mergeCells count="1">
    <mergeCell ref="A3:P3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Oziębała</cp:lastModifiedBy>
  <cp:lastPrinted>2018-01-18T06:52:17Z</cp:lastPrinted>
  <dcterms:created xsi:type="dcterms:W3CDTF">2014-05-16T05:26:40Z</dcterms:created>
  <dcterms:modified xsi:type="dcterms:W3CDTF">2018-02-28T11:52:57Z</dcterms:modified>
  <cp:category/>
  <cp:version/>
  <cp:contentType/>
  <cp:contentStatus/>
</cp:coreProperties>
</file>